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 (2)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<sst xmlns="http://schemas.openxmlformats.org/spreadsheetml/2006/main" count="144" uniqueCount="73">
  <si>
    <t>防空地下室建筑面积计算表</t>
  </si>
  <si>
    <t>建设单位</t>
  </si>
  <si>
    <t>项目名称</t>
  </si>
  <si>
    <t>项目地点</t>
  </si>
  <si>
    <t>项目栋数</t>
  </si>
  <si>
    <t>总建筑面积</t>
  </si>
  <si>
    <t>应建人防面积</t>
  </si>
  <si>
    <t>栋号</t>
  </si>
  <si>
    <t>基础埋深</t>
  </si>
  <si>
    <t>地上/下层数</t>
  </si>
  <si>
    <t>&gt;3M</t>
  </si>
  <si>
    <t>&lt;3M</t>
  </si>
  <si>
    <t>合计</t>
  </si>
  <si>
    <t>计算人：</t>
  </si>
  <si>
    <t>审核人：</t>
  </si>
  <si>
    <t>2017-</t>
  </si>
  <si>
    <t>赣州梁筑置业有限公司</t>
  </si>
  <si>
    <t>南康南水新区</t>
  </si>
  <si>
    <t>南水新区A-10地块</t>
  </si>
  <si>
    <t>建筑面积</t>
  </si>
  <si>
    <t>首层面积</t>
  </si>
  <si>
    <t>1#</t>
  </si>
  <si>
    <r>
      <t>3</t>
    </r>
    <r>
      <rPr>
        <sz val="12"/>
        <rFont val="宋体"/>
        <family val="0"/>
      </rPr>
      <t>/-1</t>
    </r>
  </si>
  <si>
    <t>2#</t>
  </si>
  <si>
    <t>3/-1</t>
  </si>
  <si>
    <t>3#</t>
  </si>
  <si>
    <t>4#</t>
  </si>
  <si>
    <t>5#</t>
  </si>
  <si>
    <t>6#</t>
  </si>
  <si>
    <t>7#</t>
  </si>
  <si>
    <t>8#</t>
  </si>
  <si>
    <t>9#</t>
  </si>
  <si>
    <t>10#</t>
  </si>
  <si>
    <r>
      <t>3</t>
    </r>
    <r>
      <rPr>
        <sz val="12"/>
        <rFont val="宋体"/>
        <family val="0"/>
      </rPr>
      <t>4</t>
    </r>
    <r>
      <rPr>
        <sz val="12"/>
        <rFont val="宋体"/>
        <family val="0"/>
      </rPr>
      <t>/-1</t>
    </r>
  </si>
  <si>
    <t>10#裙楼</t>
  </si>
  <si>
    <r>
      <t>1/</t>
    </r>
    <r>
      <rPr>
        <sz val="12"/>
        <rFont val="宋体"/>
        <family val="0"/>
      </rPr>
      <t>0</t>
    </r>
  </si>
  <si>
    <t>11#</t>
  </si>
  <si>
    <t>12#</t>
  </si>
  <si>
    <t>13#</t>
  </si>
  <si>
    <t>15#</t>
  </si>
  <si>
    <t>16#</t>
  </si>
  <si>
    <t>17#</t>
  </si>
  <si>
    <t>18#</t>
  </si>
  <si>
    <t>19#</t>
  </si>
  <si>
    <t>20#</t>
  </si>
  <si>
    <t>20# 28#裙楼</t>
  </si>
  <si>
    <t>2/0</t>
  </si>
  <si>
    <t>21#</t>
  </si>
  <si>
    <t>22#</t>
  </si>
  <si>
    <t>23#</t>
  </si>
  <si>
    <t>25#</t>
  </si>
  <si>
    <t>26# 27#</t>
  </si>
  <si>
    <t>26# 27#裙楼</t>
  </si>
  <si>
    <t>本项目应建防空地下室9974.28平方米。本项目单体技术指标以规划出具的面积为准</t>
  </si>
  <si>
    <t>&lt;3M</t>
  </si>
  <si>
    <t>备注</t>
  </si>
  <si>
    <t>按首层计</t>
  </si>
  <si>
    <t>人防地下室面积初算表</t>
  </si>
  <si>
    <r>
      <t>拟建人防   面积M</t>
    </r>
    <r>
      <rPr>
        <vertAlign val="superscript"/>
        <sz val="12"/>
        <rFont val="宋体"/>
        <family val="0"/>
      </rPr>
      <t>2</t>
    </r>
  </si>
  <si>
    <t>总建筑面积M2</t>
  </si>
  <si>
    <t>地面建筑面积M2</t>
  </si>
  <si>
    <t>地面首层面积M2</t>
  </si>
  <si>
    <t>应建人防面积M2</t>
  </si>
  <si>
    <t>共  页     第  页</t>
  </si>
  <si>
    <t>设计单位（盖章）</t>
  </si>
  <si>
    <t>设计单位经办（签字）：</t>
  </si>
  <si>
    <t>设计单位复核（签字）：</t>
  </si>
  <si>
    <t>建设审核经办（签字）：</t>
  </si>
  <si>
    <t>建设单位（盖章）</t>
  </si>
  <si>
    <t>地上   层数</t>
  </si>
  <si>
    <t>地下    层数</t>
  </si>
  <si>
    <t>按首层计</t>
  </si>
  <si>
    <t>按地面3%计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</si>
</sst>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vertAlign val="superscript"/>
      <sz val="1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9" fontId="0" fillId="0" borderId="18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 wrapText="1"/>
    </xf>
    <xf numFmtId="176" fontId="0" fillId="0" borderId="23" xfId="0" applyNumberFormat="1" applyFont="1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23" fillId="0" borderId="0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4">
      <selection activeCell="K4" sqref="K4"/>
    </sheetView>
  </sheetViews>
  <sheetFormatPr defaultColWidth="9.00390625" defaultRowHeight="14.25"/>
  <cols>
    <col min="1" max="1" width="12.375" style="1" customWidth="1"/>
    <col min="2" max="2" width="9.625" style="1" customWidth="1"/>
    <col min="3" max="4" width="7.125" style="1" customWidth="1"/>
    <col min="5" max="5" width="10.25390625" style="1" customWidth="1"/>
    <col min="6" max="6" width="10.375" style="1" customWidth="1"/>
    <col min="7" max="7" width="10.25390625" style="1" customWidth="1"/>
    <col min="8" max="8" width="13.25390625" style="1" customWidth="1"/>
    <col min="9" max="251" width="9.00390625" style="1" customWidth="1"/>
  </cols>
  <sheetData>
    <row r="1" spans="1:8" ht="36" customHeight="1">
      <c r="A1" s="40" t="s">
        <v>57</v>
      </c>
      <c r="B1" s="40"/>
      <c r="C1" s="40"/>
      <c r="D1" s="40"/>
      <c r="E1" s="40"/>
      <c r="F1" s="40"/>
      <c r="G1" s="40"/>
      <c r="H1" s="40"/>
    </row>
    <row r="2" spans="1:8" ht="16.5" customHeight="1">
      <c r="A2" s="2"/>
      <c r="B2" s="3"/>
      <c r="C2" s="3"/>
      <c r="D2" s="3"/>
      <c r="E2" s="3"/>
      <c r="F2" s="30" t="s">
        <v>63</v>
      </c>
      <c r="G2" s="30"/>
      <c r="H2" s="30"/>
    </row>
    <row r="3" spans="1:8" ht="32.25" customHeight="1">
      <c r="A3" s="4" t="s">
        <v>1</v>
      </c>
      <c r="B3" s="31"/>
      <c r="C3" s="32"/>
      <c r="D3" s="36"/>
      <c r="E3" s="4" t="s">
        <v>2</v>
      </c>
      <c r="F3" s="39"/>
      <c r="G3" s="39"/>
      <c r="H3" s="39"/>
    </row>
    <row r="4" spans="1:8" ht="27.75" customHeight="1">
      <c r="A4" s="5" t="s">
        <v>3</v>
      </c>
      <c r="B4" s="31"/>
      <c r="C4" s="32"/>
      <c r="D4" s="33"/>
      <c r="E4" s="5" t="s">
        <v>4</v>
      </c>
      <c r="F4" s="37"/>
      <c r="G4" s="37"/>
      <c r="H4" s="37"/>
    </row>
    <row r="5" spans="1:9" ht="33" customHeight="1">
      <c r="A5" s="10" t="s">
        <v>59</v>
      </c>
      <c r="B5" s="34"/>
      <c r="C5" s="35"/>
      <c r="D5" s="36"/>
      <c r="E5" s="10" t="s">
        <v>58</v>
      </c>
      <c r="F5" s="38"/>
      <c r="G5" s="38"/>
      <c r="H5" s="38"/>
      <c r="I5" s="6"/>
    </row>
    <row r="6" spans="1:9" ht="37.5" customHeight="1">
      <c r="A6" s="10" t="s">
        <v>7</v>
      </c>
      <c r="B6" s="10" t="s">
        <v>8</v>
      </c>
      <c r="C6" s="10" t="s">
        <v>69</v>
      </c>
      <c r="D6" s="10" t="s">
        <v>70</v>
      </c>
      <c r="E6" s="10" t="s">
        <v>60</v>
      </c>
      <c r="F6" s="10" t="s">
        <v>61</v>
      </c>
      <c r="G6" s="10" t="s">
        <v>62</v>
      </c>
      <c r="H6" s="15" t="s">
        <v>55</v>
      </c>
      <c r="I6" s="8"/>
    </row>
    <row r="7" spans="1:9" ht="27" customHeight="1">
      <c r="A7" s="27"/>
      <c r="B7" s="10"/>
      <c r="C7" s="10"/>
      <c r="D7" s="11"/>
      <c r="E7" s="10"/>
      <c r="F7" s="12"/>
      <c r="G7" s="10"/>
      <c r="H7" s="15" t="s">
        <v>71</v>
      </c>
      <c r="I7" s="8"/>
    </row>
    <row r="8" spans="1:9" ht="27" customHeight="1">
      <c r="A8" s="28"/>
      <c r="B8" s="10" t="s">
        <v>54</v>
      </c>
      <c r="C8" s="10"/>
      <c r="D8" s="11"/>
      <c r="E8" s="12"/>
      <c r="F8" s="12"/>
      <c r="G8" s="10"/>
      <c r="H8" s="15" t="s">
        <v>72</v>
      </c>
      <c r="I8" s="8"/>
    </row>
    <row r="9" spans="1:9" ht="27" customHeight="1">
      <c r="A9" s="27"/>
      <c r="B9" s="10"/>
      <c r="C9" s="10"/>
      <c r="D9" s="11"/>
      <c r="E9" s="10"/>
      <c r="F9" s="12"/>
      <c r="G9" s="10"/>
      <c r="H9" s="15" t="s">
        <v>56</v>
      </c>
      <c r="I9" s="8"/>
    </row>
    <row r="10" spans="1:9" ht="27" customHeight="1">
      <c r="A10" s="28"/>
      <c r="B10" s="10" t="s">
        <v>54</v>
      </c>
      <c r="C10" s="10"/>
      <c r="D10" s="11"/>
      <c r="E10" s="12"/>
      <c r="F10" s="12"/>
      <c r="G10" s="10"/>
      <c r="H10" s="15" t="s">
        <v>72</v>
      </c>
      <c r="I10" s="8"/>
    </row>
    <row r="11" spans="1:9" ht="27" customHeight="1">
      <c r="A11" s="27"/>
      <c r="B11" s="10"/>
      <c r="C11" s="10"/>
      <c r="D11" s="11"/>
      <c r="E11" s="10"/>
      <c r="F11" s="12"/>
      <c r="G11" s="10"/>
      <c r="H11" s="15" t="s">
        <v>56</v>
      </c>
      <c r="I11" s="8"/>
    </row>
    <row r="12" spans="1:9" ht="27" customHeight="1">
      <c r="A12" s="28"/>
      <c r="B12" s="10" t="s">
        <v>54</v>
      </c>
      <c r="C12" s="10"/>
      <c r="D12" s="11"/>
      <c r="E12" s="12"/>
      <c r="F12" s="12"/>
      <c r="G12" s="10"/>
      <c r="H12" s="15" t="s">
        <v>72</v>
      </c>
      <c r="I12" s="8"/>
    </row>
    <row r="13" spans="1:9" ht="27" customHeight="1">
      <c r="A13" s="27"/>
      <c r="B13" s="10"/>
      <c r="C13" s="10"/>
      <c r="D13" s="11"/>
      <c r="E13" s="10"/>
      <c r="F13" s="12"/>
      <c r="G13" s="10"/>
      <c r="H13" s="15" t="s">
        <v>56</v>
      </c>
      <c r="I13" s="8"/>
    </row>
    <row r="14" spans="1:9" ht="27" customHeight="1">
      <c r="A14" s="28"/>
      <c r="B14" s="10" t="s">
        <v>54</v>
      </c>
      <c r="C14" s="10"/>
      <c r="D14" s="11"/>
      <c r="E14" s="12"/>
      <c r="F14" s="12"/>
      <c r="G14" s="10"/>
      <c r="H14" s="15" t="s">
        <v>72</v>
      </c>
      <c r="I14" s="8"/>
    </row>
    <row r="15" spans="1:9" ht="27" customHeight="1">
      <c r="A15" s="27"/>
      <c r="B15" s="10"/>
      <c r="C15" s="10"/>
      <c r="D15" s="11"/>
      <c r="E15" s="10"/>
      <c r="F15" s="12"/>
      <c r="G15" s="10"/>
      <c r="H15" s="15" t="s">
        <v>56</v>
      </c>
      <c r="I15" s="8"/>
    </row>
    <row r="16" spans="1:9" ht="27" customHeight="1">
      <c r="A16" s="28"/>
      <c r="B16" s="10" t="s">
        <v>54</v>
      </c>
      <c r="C16" s="10"/>
      <c r="D16" s="11"/>
      <c r="E16" s="12"/>
      <c r="F16" s="12"/>
      <c r="G16" s="10"/>
      <c r="H16" s="15" t="s">
        <v>72</v>
      </c>
      <c r="I16" s="8"/>
    </row>
    <row r="17" spans="1:9" ht="27" customHeight="1">
      <c r="A17" s="27"/>
      <c r="B17" s="10"/>
      <c r="C17" s="10"/>
      <c r="D17" s="11"/>
      <c r="E17" s="10"/>
      <c r="F17" s="12"/>
      <c r="G17" s="10"/>
      <c r="H17" s="15" t="s">
        <v>56</v>
      </c>
      <c r="I17" s="8"/>
    </row>
    <row r="18" spans="1:9" ht="27" customHeight="1">
      <c r="A18" s="28"/>
      <c r="B18" s="10" t="s">
        <v>54</v>
      </c>
      <c r="C18" s="10"/>
      <c r="D18" s="11"/>
      <c r="E18" s="12"/>
      <c r="F18" s="12"/>
      <c r="G18" s="10"/>
      <c r="H18" s="15" t="s">
        <v>72</v>
      </c>
      <c r="I18" s="8"/>
    </row>
    <row r="19" spans="1:9" ht="27" customHeight="1">
      <c r="A19" s="27"/>
      <c r="B19" s="10"/>
      <c r="C19" s="10"/>
      <c r="D19" s="11"/>
      <c r="E19" s="10"/>
      <c r="F19" s="12"/>
      <c r="G19" s="10"/>
      <c r="H19" s="15" t="s">
        <v>56</v>
      </c>
      <c r="I19" s="8"/>
    </row>
    <row r="20" spans="1:9" ht="27" customHeight="1">
      <c r="A20" s="29"/>
      <c r="B20" s="22" t="s">
        <v>54</v>
      </c>
      <c r="C20" s="22"/>
      <c r="D20" s="23"/>
      <c r="E20" s="12"/>
      <c r="F20" s="12"/>
      <c r="G20" s="10"/>
      <c r="H20" s="15" t="s">
        <v>72</v>
      </c>
      <c r="I20" s="8"/>
    </row>
    <row r="21" spans="1:8" ht="36" customHeight="1">
      <c r="A21" s="24" t="s">
        <v>65</v>
      </c>
      <c r="B21" s="16"/>
      <c r="C21" s="16"/>
      <c r="D21" s="17"/>
      <c r="E21" s="24" t="s">
        <v>67</v>
      </c>
      <c r="F21" s="16"/>
      <c r="G21" s="16"/>
      <c r="H21" s="17"/>
    </row>
    <row r="22" spans="1:8" ht="36" customHeight="1">
      <c r="A22" s="25" t="s">
        <v>66</v>
      </c>
      <c r="B22" s="14"/>
      <c r="C22" s="14"/>
      <c r="D22" s="19"/>
      <c r="E22" s="18"/>
      <c r="F22" s="14"/>
      <c r="G22" s="14"/>
      <c r="H22" s="19"/>
    </row>
    <row r="23" spans="1:8" ht="61.5" customHeight="1">
      <c r="A23" s="26" t="s">
        <v>64</v>
      </c>
      <c r="B23" s="20"/>
      <c r="C23" s="20"/>
      <c r="D23" s="21"/>
      <c r="E23" s="26" t="s">
        <v>68</v>
      </c>
      <c r="F23" s="20"/>
      <c r="G23" s="20"/>
      <c r="H23" s="21"/>
    </row>
  </sheetData>
  <sheetProtection/>
  <mergeCells count="15">
    <mergeCell ref="F4:H4"/>
    <mergeCell ref="F5:H5"/>
    <mergeCell ref="B3:D3"/>
    <mergeCell ref="F3:H3"/>
    <mergeCell ref="A1:H1"/>
    <mergeCell ref="A17:A18"/>
    <mergeCell ref="A19:A20"/>
    <mergeCell ref="F2:H2"/>
    <mergeCell ref="A15:A16"/>
    <mergeCell ref="A7:A8"/>
    <mergeCell ref="A9:A10"/>
    <mergeCell ref="A11:A12"/>
    <mergeCell ref="A13:A14"/>
    <mergeCell ref="B4:D4"/>
    <mergeCell ref="B5:D5"/>
  </mergeCells>
  <printOptions/>
  <pageMargins left="0.79" right="0.75" top="0.93" bottom="0.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J44" sqref="J44"/>
    </sheetView>
  </sheetViews>
  <sheetFormatPr defaultColWidth="9.00390625" defaultRowHeight="14.25"/>
  <cols>
    <col min="1" max="1" width="13.00390625" style="1" customWidth="1"/>
    <col min="2" max="2" width="9.625" style="1" customWidth="1"/>
    <col min="3" max="3" width="15.50390625" style="1" customWidth="1"/>
    <col min="4" max="4" width="18.625" style="1" customWidth="1"/>
    <col min="5" max="5" width="11.375" style="1" customWidth="1"/>
    <col min="6" max="6" width="15.50390625" style="1" customWidth="1"/>
    <col min="7" max="7" width="11.50390625" style="1" bestFit="1" customWidth="1"/>
    <col min="8" max="250" width="9.00390625" style="1" customWidth="1"/>
  </cols>
  <sheetData>
    <row r="1" spans="1:6" ht="31.5">
      <c r="A1" s="48" t="s">
        <v>0</v>
      </c>
      <c r="B1" s="49"/>
      <c r="C1" s="49"/>
      <c r="D1" s="49"/>
      <c r="E1" s="49"/>
      <c r="F1" s="49"/>
    </row>
    <row r="2" spans="1:6" ht="22.5" customHeight="1">
      <c r="A2" s="2"/>
      <c r="B2" s="3"/>
      <c r="C2" s="3"/>
      <c r="D2" s="3"/>
      <c r="E2" s="50" t="s">
        <v>15</v>
      </c>
      <c r="F2" s="30"/>
    </row>
    <row r="3" spans="1:6" ht="45.75" customHeight="1">
      <c r="A3" s="4" t="s">
        <v>1</v>
      </c>
      <c r="B3" s="34" t="s">
        <v>16</v>
      </c>
      <c r="C3" s="36"/>
      <c r="D3" s="4" t="s">
        <v>2</v>
      </c>
      <c r="E3" s="34" t="s">
        <v>17</v>
      </c>
      <c r="F3" s="36"/>
    </row>
    <row r="4" spans="1:6" ht="27.75" customHeight="1">
      <c r="A4" s="5" t="s">
        <v>3</v>
      </c>
      <c r="B4" s="31" t="s">
        <v>18</v>
      </c>
      <c r="C4" s="33"/>
      <c r="D4" s="5" t="s">
        <v>4</v>
      </c>
      <c r="E4" s="44">
        <v>27</v>
      </c>
      <c r="F4" s="45"/>
    </row>
    <row r="5" spans="1:8" ht="24" customHeight="1">
      <c r="A5" s="5" t="s">
        <v>5</v>
      </c>
      <c r="B5" s="46">
        <v>108922.5</v>
      </c>
      <c r="C5" s="33"/>
      <c r="D5" s="5" t="s">
        <v>6</v>
      </c>
      <c r="E5" s="47">
        <f>F34</f>
        <v>9974.2775</v>
      </c>
      <c r="F5" s="33"/>
      <c r="H5" s="6"/>
    </row>
    <row r="6" spans="1:8" ht="26.25" customHeight="1">
      <c r="A6" s="5" t="s">
        <v>7</v>
      </c>
      <c r="B6" s="5" t="s">
        <v>8</v>
      </c>
      <c r="C6" s="7" t="s">
        <v>9</v>
      </c>
      <c r="D6" s="7" t="s">
        <v>19</v>
      </c>
      <c r="E6" s="5" t="s">
        <v>20</v>
      </c>
      <c r="F6" s="5" t="s">
        <v>6</v>
      </c>
      <c r="H6" s="8"/>
    </row>
    <row r="7" spans="1:8" ht="26.25" customHeight="1">
      <c r="A7" s="9" t="s">
        <v>21</v>
      </c>
      <c r="B7" s="10" t="s">
        <v>10</v>
      </c>
      <c r="C7" s="11" t="s">
        <v>22</v>
      </c>
      <c r="D7" s="10"/>
      <c r="E7" s="12">
        <v>471.77</v>
      </c>
      <c r="F7" s="10">
        <f>E7+0.03*D7</f>
        <v>471.77</v>
      </c>
      <c r="H7" s="8"/>
    </row>
    <row r="8" spans="1:8" ht="26.25" customHeight="1">
      <c r="A8" s="9" t="s">
        <v>23</v>
      </c>
      <c r="B8" s="10" t="s">
        <v>10</v>
      </c>
      <c r="C8" s="9" t="s">
        <v>24</v>
      </c>
      <c r="D8" s="10"/>
      <c r="E8" s="12">
        <v>407.81</v>
      </c>
      <c r="F8" s="10">
        <f aca="true" t="shared" si="0" ref="F8:F33">E8+0.03*D8</f>
        <v>407.81</v>
      </c>
      <c r="H8" s="8"/>
    </row>
    <row r="9" spans="1:8" ht="26.25" customHeight="1">
      <c r="A9" s="9" t="s">
        <v>25</v>
      </c>
      <c r="B9" s="10" t="s">
        <v>10</v>
      </c>
      <c r="C9" s="9" t="s">
        <v>24</v>
      </c>
      <c r="D9" s="10"/>
      <c r="E9" s="12">
        <v>418.43</v>
      </c>
      <c r="F9" s="10">
        <f t="shared" si="0"/>
        <v>418.43</v>
      </c>
      <c r="H9" s="8"/>
    </row>
    <row r="10" spans="1:8" ht="26.25" customHeight="1">
      <c r="A10" s="9" t="s">
        <v>26</v>
      </c>
      <c r="B10" s="10" t="s">
        <v>11</v>
      </c>
      <c r="C10" s="9" t="s">
        <v>24</v>
      </c>
      <c r="D10" s="12">
        <v>2558.33</v>
      </c>
      <c r="E10" s="10"/>
      <c r="F10" s="10">
        <f t="shared" si="0"/>
        <v>76.7499</v>
      </c>
      <c r="H10" s="8"/>
    </row>
    <row r="11" spans="1:8" ht="26.25" customHeight="1">
      <c r="A11" s="9" t="s">
        <v>27</v>
      </c>
      <c r="B11" s="10" t="s">
        <v>10</v>
      </c>
      <c r="C11" s="9" t="s">
        <v>24</v>
      </c>
      <c r="D11" s="10"/>
      <c r="E11" s="12">
        <v>282.8</v>
      </c>
      <c r="F11" s="10">
        <f t="shared" si="0"/>
        <v>282.8</v>
      </c>
      <c r="H11" s="8"/>
    </row>
    <row r="12" spans="1:8" ht="42.75" customHeight="1">
      <c r="A12" s="9" t="s">
        <v>28</v>
      </c>
      <c r="B12" s="10" t="s">
        <v>10</v>
      </c>
      <c r="C12" s="9" t="s">
        <v>24</v>
      </c>
      <c r="D12" s="10"/>
      <c r="E12" s="12">
        <v>417.22</v>
      </c>
      <c r="F12" s="10">
        <f t="shared" si="0"/>
        <v>417.22</v>
      </c>
      <c r="H12" s="8"/>
    </row>
    <row r="13" spans="1:8" ht="42.75" customHeight="1">
      <c r="A13" s="9" t="s">
        <v>29</v>
      </c>
      <c r="B13" s="10" t="s">
        <v>10</v>
      </c>
      <c r="C13" s="9" t="s">
        <v>24</v>
      </c>
      <c r="D13" s="10"/>
      <c r="E13" s="12">
        <v>418.43</v>
      </c>
      <c r="F13" s="10">
        <f t="shared" si="0"/>
        <v>418.43</v>
      </c>
      <c r="H13" s="8"/>
    </row>
    <row r="14" spans="1:8" ht="42.75" customHeight="1">
      <c r="A14" s="9" t="s">
        <v>30</v>
      </c>
      <c r="B14" s="10" t="s">
        <v>10</v>
      </c>
      <c r="C14" s="9" t="s">
        <v>24</v>
      </c>
      <c r="D14" s="10"/>
      <c r="E14" s="12">
        <v>282.8</v>
      </c>
      <c r="F14" s="10">
        <f t="shared" si="0"/>
        <v>282.8</v>
      </c>
      <c r="H14" s="8"/>
    </row>
    <row r="15" spans="1:8" ht="42.75" customHeight="1">
      <c r="A15" s="9" t="s">
        <v>31</v>
      </c>
      <c r="B15" s="10" t="s">
        <v>10</v>
      </c>
      <c r="C15" s="9" t="s">
        <v>24</v>
      </c>
      <c r="D15" s="10"/>
      <c r="E15" s="12">
        <v>417.22</v>
      </c>
      <c r="F15" s="10">
        <f t="shared" si="0"/>
        <v>417.22</v>
      </c>
      <c r="H15" s="8"/>
    </row>
    <row r="16" spans="1:8" ht="42.75" customHeight="1">
      <c r="A16" s="11" t="s">
        <v>32</v>
      </c>
      <c r="B16" s="10" t="s">
        <v>10</v>
      </c>
      <c r="C16" s="11" t="s">
        <v>33</v>
      </c>
      <c r="D16" s="10"/>
      <c r="E16" s="12">
        <v>399.47</v>
      </c>
      <c r="F16" s="10">
        <f t="shared" si="0"/>
        <v>399.47</v>
      </c>
      <c r="H16" s="8"/>
    </row>
    <row r="17" spans="1:8" ht="42.75" customHeight="1">
      <c r="A17" s="11" t="s">
        <v>34</v>
      </c>
      <c r="B17" s="10" t="s">
        <v>11</v>
      </c>
      <c r="C17" s="11" t="s">
        <v>35</v>
      </c>
      <c r="D17" s="12">
        <v>73.38</v>
      </c>
      <c r="E17" s="10"/>
      <c r="F17" s="10">
        <f t="shared" si="0"/>
        <v>2.2013999999999996</v>
      </c>
      <c r="H17" s="8"/>
    </row>
    <row r="18" spans="1:8" ht="42.75" customHeight="1">
      <c r="A18" s="9" t="s">
        <v>36</v>
      </c>
      <c r="B18" s="10" t="s">
        <v>10</v>
      </c>
      <c r="C18" s="9" t="s">
        <v>24</v>
      </c>
      <c r="D18" s="10"/>
      <c r="E18" s="12">
        <v>418.43</v>
      </c>
      <c r="F18" s="10">
        <f t="shared" si="0"/>
        <v>418.43</v>
      </c>
      <c r="H18" s="8"/>
    </row>
    <row r="19" spans="1:8" ht="42.75" customHeight="1">
      <c r="A19" s="9" t="s">
        <v>37</v>
      </c>
      <c r="B19" s="10" t="s">
        <v>10</v>
      </c>
      <c r="C19" s="9" t="s">
        <v>24</v>
      </c>
      <c r="D19" s="10"/>
      <c r="E19" s="12">
        <v>282.8</v>
      </c>
      <c r="F19" s="10">
        <f t="shared" si="0"/>
        <v>282.8</v>
      </c>
      <c r="H19" s="8"/>
    </row>
    <row r="20" spans="1:8" ht="42.75" customHeight="1">
      <c r="A20" s="9" t="s">
        <v>38</v>
      </c>
      <c r="B20" s="10" t="s">
        <v>10</v>
      </c>
      <c r="C20" s="9" t="s">
        <v>24</v>
      </c>
      <c r="D20" s="10"/>
      <c r="E20" s="12">
        <v>417.22</v>
      </c>
      <c r="F20" s="10">
        <f t="shared" si="0"/>
        <v>417.22</v>
      </c>
      <c r="H20" s="8"/>
    </row>
    <row r="21" spans="1:8" ht="42.75" customHeight="1">
      <c r="A21" s="9" t="s">
        <v>39</v>
      </c>
      <c r="B21" s="10" t="s">
        <v>10</v>
      </c>
      <c r="C21" s="9" t="s">
        <v>24</v>
      </c>
      <c r="D21" s="10"/>
      <c r="E21" s="12">
        <v>418.43</v>
      </c>
      <c r="F21" s="10">
        <f t="shared" si="0"/>
        <v>418.43</v>
      </c>
      <c r="H21" s="8"/>
    </row>
    <row r="22" spans="1:8" ht="42.75" customHeight="1">
      <c r="A22" s="9" t="s">
        <v>40</v>
      </c>
      <c r="B22" s="10" t="s">
        <v>10</v>
      </c>
      <c r="C22" s="9" t="s">
        <v>24</v>
      </c>
      <c r="D22" s="10"/>
      <c r="E22" s="12">
        <v>282.8</v>
      </c>
      <c r="F22" s="10">
        <f t="shared" si="0"/>
        <v>282.8</v>
      </c>
      <c r="H22" s="8"/>
    </row>
    <row r="23" spans="1:8" ht="42.75" customHeight="1">
      <c r="A23" s="9" t="s">
        <v>41</v>
      </c>
      <c r="B23" s="10" t="s">
        <v>10</v>
      </c>
      <c r="C23" s="9" t="s">
        <v>24</v>
      </c>
      <c r="D23" s="10"/>
      <c r="E23" s="12">
        <v>486.84</v>
      </c>
      <c r="F23" s="10">
        <f t="shared" si="0"/>
        <v>486.84</v>
      </c>
      <c r="H23" s="8"/>
    </row>
    <row r="24" spans="1:8" ht="42.75" customHeight="1">
      <c r="A24" s="9" t="s">
        <v>42</v>
      </c>
      <c r="B24" s="10" t="s">
        <v>10</v>
      </c>
      <c r="C24" s="9" t="s">
        <v>24</v>
      </c>
      <c r="D24" s="10"/>
      <c r="E24" s="12">
        <v>418.43</v>
      </c>
      <c r="F24" s="10">
        <f t="shared" si="0"/>
        <v>418.43</v>
      </c>
      <c r="H24" s="8"/>
    </row>
    <row r="25" spans="1:8" ht="42.75" customHeight="1">
      <c r="A25" s="9" t="s">
        <v>43</v>
      </c>
      <c r="B25" s="10" t="s">
        <v>10</v>
      </c>
      <c r="C25" s="9" t="s">
        <v>24</v>
      </c>
      <c r="D25" s="10"/>
      <c r="E25" s="12">
        <v>214.78</v>
      </c>
      <c r="F25" s="10">
        <f t="shared" si="0"/>
        <v>214.78</v>
      </c>
      <c r="H25" s="8"/>
    </row>
    <row r="26" spans="1:8" ht="42.75" customHeight="1">
      <c r="A26" s="11" t="s">
        <v>44</v>
      </c>
      <c r="B26" s="10" t="s">
        <v>10</v>
      </c>
      <c r="C26" s="11" t="s">
        <v>33</v>
      </c>
      <c r="D26" s="10"/>
      <c r="E26" s="12">
        <v>889.96</v>
      </c>
      <c r="F26" s="10">
        <f t="shared" si="0"/>
        <v>889.96</v>
      </c>
      <c r="H26" s="8"/>
    </row>
    <row r="27" spans="1:8" ht="42.75" customHeight="1">
      <c r="A27" s="11" t="s">
        <v>45</v>
      </c>
      <c r="B27" s="10" t="s">
        <v>11</v>
      </c>
      <c r="C27" s="11" t="s">
        <v>46</v>
      </c>
      <c r="D27" s="10">
        <v>777.58</v>
      </c>
      <c r="E27" s="10"/>
      <c r="F27" s="10">
        <f t="shared" si="0"/>
        <v>23.3274</v>
      </c>
      <c r="H27" s="8"/>
    </row>
    <row r="28" spans="1:8" ht="42.75" customHeight="1">
      <c r="A28" s="9" t="s">
        <v>47</v>
      </c>
      <c r="B28" s="10" t="s">
        <v>10</v>
      </c>
      <c r="C28" s="9" t="s">
        <v>24</v>
      </c>
      <c r="D28" s="10"/>
      <c r="E28" s="12">
        <v>418.43</v>
      </c>
      <c r="F28" s="10">
        <f t="shared" si="0"/>
        <v>418.43</v>
      </c>
      <c r="H28" s="8"/>
    </row>
    <row r="29" spans="1:8" ht="42.75" customHeight="1">
      <c r="A29" s="9" t="s">
        <v>48</v>
      </c>
      <c r="B29" s="10" t="s">
        <v>10</v>
      </c>
      <c r="C29" s="9" t="s">
        <v>24</v>
      </c>
      <c r="D29" s="10"/>
      <c r="E29" s="12">
        <v>214.78</v>
      </c>
      <c r="F29" s="10">
        <f t="shared" si="0"/>
        <v>214.78</v>
      </c>
      <c r="H29" s="8"/>
    </row>
    <row r="30" spans="1:8" ht="42.75" customHeight="1">
      <c r="A30" s="9" t="s">
        <v>49</v>
      </c>
      <c r="B30" s="10" t="s">
        <v>10</v>
      </c>
      <c r="C30" s="9" t="s">
        <v>24</v>
      </c>
      <c r="D30" s="10"/>
      <c r="E30" s="12">
        <v>398.35</v>
      </c>
      <c r="F30" s="10">
        <f t="shared" si="0"/>
        <v>398.35</v>
      </c>
      <c r="H30" s="8"/>
    </row>
    <row r="31" spans="1:8" ht="42.75" customHeight="1">
      <c r="A31" s="9" t="s">
        <v>50</v>
      </c>
      <c r="B31" s="10" t="s">
        <v>10</v>
      </c>
      <c r="C31" s="11" t="s">
        <v>33</v>
      </c>
      <c r="D31" s="10"/>
      <c r="E31" s="12">
        <v>1010.72</v>
      </c>
      <c r="F31" s="10">
        <f t="shared" si="0"/>
        <v>1010.72</v>
      </c>
      <c r="H31" s="8"/>
    </row>
    <row r="32" spans="1:11" ht="42.75" customHeight="1">
      <c r="A32" s="11" t="s">
        <v>51</v>
      </c>
      <c r="B32" s="10" t="s">
        <v>10</v>
      </c>
      <c r="C32" s="11" t="s">
        <v>33</v>
      </c>
      <c r="D32" s="10"/>
      <c r="E32" s="12">
        <v>421.26</v>
      </c>
      <c r="F32" s="10">
        <f t="shared" si="0"/>
        <v>421.26</v>
      </c>
      <c r="H32" s="8"/>
      <c r="I32" s="1">
        <v>1046.98</v>
      </c>
      <c r="J32" s="1">
        <v>1046.98</v>
      </c>
      <c r="K32" s="1">
        <f>I32+J32</f>
        <v>2093.96</v>
      </c>
    </row>
    <row r="33" spans="1:8" ht="42.75" customHeight="1">
      <c r="A33" s="11" t="s">
        <v>52</v>
      </c>
      <c r="B33" s="10" t="s">
        <v>11</v>
      </c>
      <c r="C33" s="11" t="s">
        <v>46</v>
      </c>
      <c r="D33" s="10">
        <v>2093.96</v>
      </c>
      <c r="E33" s="10"/>
      <c r="F33" s="10">
        <f t="shared" si="0"/>
        <v>62.818799999999996</v>
      </c>
      <c r="H33" s="8"/>
    </row>
    <row r="34" spans="1:6" ht="33" customHeight="1">
      <c r="A34" s="5" t="s">
        <v>12</v>
      </c>
      <c r="B34" s="13"/>
      <c r="C34" s="13"/>
      <c r="D34" s="5"/>
      <c r="E34" s="5"/>
      <c r="F34" s="10">
        <f>SUM(F7:F33)</f>
        <v>9974.2775</v>
      </c>
    </row>
    <row r="35" spans="1:6" ht="33.75" customHeight="1">
      <c r="A35" s="41" t="s">
        <v>53</v>
      </c>
      <c r="B35" s="41"/>
      <c r="C35" s="41"/>
      <c r="D35" s="41"/>
      <c r="E35" s="41"/>
      <c r="F35" s="41"/>
    </row>
    <row r="36" spans="1:5" ht="15.75" customHeight="1">
      <c r="A36" s="42" t="s">
        <v>13</v>
      </c>
      <c r="B36" s="43"/>
      <c r="D36" s="42" t="s">
        <v>14</v>
      </c>
      <c r="E36" s="43"/>
    </row>
    <row r="37" ht="19.5" customHeight="1"/>
    <row r="44" ht="49.5" customHeight="1">
      <c r="F44" s="1">
        <f>13070.7-52.17-819.57-949.3-758.43+(52.17*2+819.5*2+792.45+22.4+949.3*2+758.43)*0.03</f>
        <v>10647.6866</v>
      </c>
    </row>
  </sheetData>
  <sheetProtection/>
  <mergeCells count="11">
    <mergeCell ref="A1:F1"/>
    <mergeCell ref="E2:F2"/>
    <mergeCell ref="B3:C3"/>
    <mergeCell ref="E3:F3"/>
    <mergeCell ref="A35:F35"/>
    <mergeCell ref="A36:B36"/>
    <mergeCell ref="D36:E36"/>
    <mergeCell ref="B4:C4"/>
    <mergeCell ref="E4:F4"/>
    <mergeCell ref="B5:C5"/>
    <mergeCell ref="E5:F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dell660</cp:lastModifiedBy>
  <cp:lastPrinted>2017-12-22T01:51:55Z</cp:lastPrinted>
  <dcterms:created xsi:type="dcterms:W3CDTF">2010-07-15T05:41:29Z</dcterms:created>
  <dcterms:modified xsi:type="dcterms:W3CDTF">2017-12-22T01:51:59Z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